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<sst xmlns="http://schemas.openxmlformats.org/spreadsheetml/2006/main" count="128" uniqueCount="116">
  <si>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</si>
  <si>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</si>
  <si>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</si>
  <si>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</si>
  <si>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</si>
  <si>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</si>
  <si>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</si>
  <si>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</si>
  <si>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</si>
  <si>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</si>
  <si>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</si>
  <si>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</si>
  <si>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</si>
  <si>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</si>
  <si>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</si>
  <si>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</si>
  <si>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</si>
  <si>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</si>
  <si>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</si>
  <si>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</si>
  <si>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</si>
  <si>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</si>
  <si>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</si>
  <si>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</si>
  <si>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</si>
  <si>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</si>
  <si>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</si>
  <si>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</si>
  <si>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</si>
  <si>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</si>
  <si>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</si>
  <si>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</si>
  <si>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</si>
  <si>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</si>
  <si>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</si>
  <si>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</si>
  <si>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</si>
  <si>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</si>
  <si>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</si>
  <si>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</si>
  <si>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</si>
  <si>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</si>
  <si>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</si>
  <si>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</si>
  <si>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</si>
  <si>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</si>
  <si>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</si>
  <si>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</si>
  <si>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</si>
  <si>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</si>
  <si>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</si>
  <si>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</si>
  <si>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</si>
  <si>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</si>
  <si>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</si>
  <si>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</si>
  <si>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</si>
  <si>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</si>
  <si>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</si>
  <si>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</si>
  <si>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</si>
  <si>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</si>
  <si>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</si>
  <si>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</si>
  <si>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</si>
  <si>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</si>
  <si>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</si>
  <si>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</si>
  <si>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</si>
  <si>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</si>
  <si>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</si>
  <si>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</si>
  <si>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</si>
  <si>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</si>
  <si>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</si>
  <si>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</si>
  <si>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</si>
  <si>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</si>
  <si>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</si>
  <si>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</si>
  <si>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</si>
  <si>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</si>
  <si>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</si>
  <si>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</si>
  <si>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</si>
  <si>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</si>
  <si>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</si>
  <si>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</si>
  <si>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</si>
  <si>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</si>
  <si>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</si>
  <si>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</si>
  <si>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</si>
  <si>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</si>
  <si>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</si>
  <si>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</si>
  <si>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</si>
  <si>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</si>
  <si>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</si>
  <si>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Urinsyre</t>
  </si>
  <si>
    <t>UA2 (05171857190)</t>
  </si>
  <si>
    <t>UA2 i romtemperatur</t>
  </si>
  <si>
    <t>Enzymatisk kolorimetrisk analyse.</t>
  </si>
  <si>
    <t>Vacuette (serum)</t>
  </si>
  <si>
    <t xml:space="preserve">Alliquotert og satt lysbeskyttet i frys frem til analysering. Siste alliquot (168 timer) ble ikke fryst, denne ble analysert 168-171 timer etter prøvetaking. 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</si>
  <si>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</si>
  <si>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</si>
  <si>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</si>
  <si>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</si>
  <si>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</si>
  <si>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Roche cobas 8000, c702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</si>
  <si>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</si>
  <si>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</si>
  <si>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</si>
  <si>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Urat og holdbarhet ved 15 - 25 C:</t>
  </si>
  <si>
    <t xml:space="preserve">Roche har ikke oppgitt holdbarhet for serumprøver ved oppbevaring i romtemperatur, kun holdbarhet ved 2 - 8 C som er satt til 5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</si>
</sst>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25722495"/>
        <c:axId val="30175864"/>
      </c:scatterChart>
      <c:valAx>
        <c:axId val="257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crossBetween val="midCat"/>
        <c:dispUnits/>
      </c:valAx>
      <c:valAx>
        <c:axId val="3017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0.8424539287903776</c:v>
                  </c:pt>
                  <c:pt idx="2">
                    <c:v>0.3480505682835433</c:v>
                  </c:pt>
                  <c:pt idx="3">
                    <c:v>0.5719208103595276</c:v>
                  </c:pt>
                  <c:pt idx="4">
                    <c:v>0.5617976368402803</c:v>
                  </c:pt>
                  <c:pt idx="5">
                    <c:v>0.6242480261508312</c:v>
                  </c:pt>
                  <c:pt idx="6">
                    <c:v>0.6396759809363921</c:v>
                  </c:pt>
                  <c:pt idx="7">
                    <c:v>0.7713219489170429</c:v>
                  </c:pt>
                  <c:pt idx="8">
                    <c:v>0.6516007908664071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0.8424539287903776</c:v>
                  </c:pt>
                  <c:pt idx="2">
                    <c:v>0.3480505682835433</c:v>
                  </c:pt>
                  <c:pt idx="3">
                    <c:v>0.5719208103595276</c:v>
                  </c:pt>
                  <c:pt idx="4">
                    <c:v>0.5617976368402803</c:v>
                  </c:pt>
                  <c:pt idx="5">
                    <c:v>0.6242480261508312</c:v>
                  </c:pt>
                  <c:pt idx="6">
                    <c:v>0.6396759809363921</c:v>
                  </c:pt>
                  <c:pt idx="7">
                    <c:v>0.7713219489170429</c:v>
                  </c:pt>
                  <c:pt idx="8">
                    <c:v>0.6516007908664071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3147321"/>
        <c:axId val="28325890"/>
      </c:scatterChart>
      <c:valAx>
        <c:axId val="314732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crossBetween val="midCat"/>
        <c:dispUnits/>
      </c:valAx>
      <c:valAx>
        <c:axId val="28325890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103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49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2.87</v>
      </c>
      <c r="C3" s="18" t="s">
        <v>25</v>
      </c>
      <c r="D3" s="17"/>
      <c r="E3" s="7">
        <v>7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304</v>
      </c>
      <c r="C8" s="64">
        <v>313</v>
      </c>
      <c r="D8" s="64">
        <v>309</v>
      </c>
      <c r="E8" s="64">
        <v>302</v>
      </c>
      <c r="F8" s="64">
        <v>306</v>
      </c>
      <c r="G8" s="64">
        <v>304</v>
      </c>
      <c r="H8" s="64">
        <v>305</v>
      </c>
      <c r="I8" s="64">
        <v>305</v>
      </c>
      <c r="J8" s="64">
        <v>307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265</v>
      </c>
      <c r="C9" s="64">
        <v>264</v>
      </c>
      <c r="D9" s="64">
        <v>264</v>
      </c>
      <c r="E9" s="64">
        <v>268</v>
      </c>
      <c r="F9" s="64">
        <v>270</v>
      </c>
      <c r="G9" s="64">
        <v>270</v>
      </c>
      <c r="H9" s="64">
        <v>268</v>
      </c>
      <c r="I9" s="64">
        <v>276</v>
      </c>
      <c r="J9" s="64">
        <v>269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250</v>
      </c>
      <c r="C10" s="64">
        <v>253</v>
      </c>
      <c r="D10" s="64">
        <v>253</v>
      </c>
      <c r="E10" s="64">
        <v>253</v>
      </c>
      <c r="F10" s="64">
        <v>251</v>
      </c>
      <c r="G10" s="64">
        <v>253</v>
      </c>
      <c r="H10" s="64">
        <v>248</v>
      </c>
      <c r="I10" s="64">
        <v>256</v>
      </c>
      <c r="J10" s="64">
        <v>252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228</v>
      </c>
      <c r="C11" s="64">
        <v>231</v>
      </c>
      <c r="D11" s="64">
        <v>229</v>
      </c>
      <c r="E11" s="64">
        <v>231</v>
      </c>
      <c r="F11" s="64">
        <v>231</v>
      </c>
      <c r="G11" s="64">
        <v>235</v>
      </c>
      <c r="H11" s="64">
        <v>230</v>
      </c>
      <c r="I11" s="64">
        <v>234</v>
      </c>
      <c r="J11" s="64">
        <v>235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372</v>
      </c>
      <c r="C12" s="64">
        <v>366</v>
      </c>
      <c r="D12" s="64">
        <v>376</v>
      </c>
      <c r="E12" s="64">
        <v>378</v>
      </c>
      <c r="F12" s="64">
        <v>367</v>
      </c>
      <c r="G12" s="64">
        <v>374</v>
      </c>
      <c r="H12" s="64">
        <v>373</v>
      </c>
      <c r="I12" s="64">
        <v>376</v>
      </c>
      <c r="J12" s="64">
        <v>371</v>
      </c>
      <c r="K12" s="15">
        <v>188</v>
      </c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188</v>
      </c>
      <c r="C13" s="64">
        <v>191</v>
      </c>
      <c r="D13" s="64">
        <v>190</v>
      </c>
      <c r="E13" s="64">
        <v>187</v>
      </c>
      <c r="F13" s="64">
        <v>189</v>
      </c>
      <c r="G13" s="64">
        <v>190</v>
      </c>
      <c r="H13" s="64">
        <v>194</v>
      </c>
      <c r="I13" s="64">
        <v>193</v>
      </c>
      <c r="J13" s="64">
        <v>191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199</v>
      </c>
      <c r="C14" s="64">
        <v>205</v>
      </c>
      <c r="D14" s="64">
        <v>201</v>
      </c>
      <c r="E14" s="64">
        <v>200</v>
      </c>
      <c r="F14" s="64">
        <v>198</v>
      </c>
      <c r="G14" s="64">
        <v>200</v>
      </c>
      <c r="H14" s="64">
        <v>202</v>
      </c>
      <c r="I14" s="64">
        <v>199</v>
      </c>
      <c r="J14" s="64">
        <v>202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351</v>
      </c>
      <c r="C15" s="64">
        <v>350</v>
      </c>
      <c r="D15" s="64">
        <v>354</v>
      </c>
      <c r="E15" s="64">
        <v>348</v>
      </c>
      <c r="F15" s="64">
        <v>350</v>
      </c>
      <c r="G15" s="64">
        <v>348</v>
      </c>
      <c r="H15" s="64">
        <v>353</v>
      </c>
      <c r="I15" s="64">
        <v>353</v>
      </c>
      <c r="J15" s="64">
        <v>360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343</v>
      </c>
      <c r="C16" s="64">
        <v>346</v>
      </c>
      <c r="D16" s="64">
        <v>344</v>
      </c>
      <c r="E16" s="64">
        <v>346</v>
      </c>
      <c r="F16" s="64">
        <v>347</v>
      </c>
      <c r="G16" s="64">
        <v>348</v>
      </c>
      <c r="H16" s="64">
        <v>350</v>
      </c>
      <c r="I16" s="64">
        <v>352</v>
      </c>
      <c r="J16" s="64">
        <v>355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272</v>
      </c>
      <c r="C17" s="63">
        <v>276</v>
      </c>
      <c r="D17" s="63">
        <v>276</v>
      </c>
      <c r="E17" s="63">
        <v>277</v>
      </c>
      <c r="F17" s="63">
        <v>275</v>
      </c>
      <c r="G17" s="63">
        <v>276</v>
      </c>
      <c r="H17" s="63">
        <v>273</v>
      </c>
      <c r="I17" s="63">
        <v>279</v>
      </c>
      <c r="J17" s="63">
        <v>278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102.96052631578947</v>
      </c>
      <c r="D64" s="25">
        <f aca="true" t="shared" si="2" ref="D64:D73">IF((B8&lt;&gt;0)*ISNUMBER(D8),100*(D8/B8),"")</f>
        <v>101.64473684210526</v>
      </c>
      <c r="E64" s="25">
        <f aca="true" t="shared" si="3" ref="E64:E73">IF((B8&lt;&gt;0)*ISNUMBER(E8),100*(E8/B8),"")</f>
        <v>99.3421052631579</v>
      </c>
      <c r="F64" s="25">
        <f aca="true" t="shared" si="4" ref="F64:F73">IF((B8&lt;&gt;0)*ISNUMBER(F8),100*(F8/B8),"")</f>
        <v>100.6578947368421</v>
      </c>
      <c r="G64" s="25">
        <f aca="true" t="shared" si="5" ref="G64:G73">IF((B8&lt;&gt;0)*ISNUMBER(G8),100*(G8/B8),"")</f>
        <v>100</v>
      </c>
      <c r="H64" s="25">
        <f aca="true" t="shared" si="6" ref="H64:H73">IF((B8&lt;&gt;0)*ISNUMBER(H8),100*(H8/B8),"")</f>
        <v>100.32894736842107</v>
      </c>
      <c r="I64" s="25">
        <f aca="true" t="shared" si="7" ref="I64:I73">IF((B8&lt;&gt;0)*ISNUMBER(I8),100*(I8/B8),"")</f>
        <v>100.32894736842107</v>
      </c>
      <c r="J64" s="25">
        <f aca="true" t="shared" si="8" ref="J64:J73">IF((B8&lt;&gt;0)*ISNUMBER(J8),100*(J8/B8),"")</f>
        <v>100.98684210526316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99.62264150943396</v>
      </c>
      <c r="D65" s="25">
        <f t="shared" si="2"/>
        <v>99.62264150943396</v>
      </c>
      <c r="E65" s="25">
        <f t="shared" si="3"/>
        <v>101.13207547169812</v>
      </c>
      <c r="F65" s="25">
        <f t="shared" si="4"/>
        <v>101.88679245283019</v>
      </c>
      <c r="G65" s="25">
        <f t="shared" si="5"/>
        <v>101.88679245283019</v>
      </c>
      <c r="H65" s="25">
        <f t="shared" si="6"/>
        <v>101.13207547169812</v>
      </c>
      <c r="I65" s="25">
        <f t="shared" si="7"/>
        <v>104.15094339622641</v>
      </c>
      <c r="J65" s="25">
        <f t="shared" si="8"/>
        <v>101.50943396226415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101.2</v>
      </c>
      <c r="D66" s="25">
        <f t="shared" si="2"/>
        <v>101.2</v>
      </c>
      <c r="E66" s="25">
        <f t="shared" si="3"/>
        <v>101.2</v>
      </c>
      <c r="F66" s="25">
        <f t="shared" si="4"/>
        <v>100.4</v>
      </c>
      <c r="G66" s="25">
        <f t="shared" si="5"/>
        <v>101.2</v>
      </c>
      <c r="H66" s="25">
        <f t="shared" si="6"/>
        <v>99.2</v>
      </c>
      <c r="I66" s="25">
        <f t="shared" si="7"/>
        <v>102.4</v>
      </c>
      <c r="J66" s="25">
        <f t="shared" si="8"/>
        <v>100.8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101.3157894736842</v>
      </c>
      <c r="D67" s="25">
        <f t="shared" si="2"/>
        <v>100.43859649122805</v>
      </c>
      <c r="E67" s="25">
        <f t="shared" si="3"/>
        <v>101.3157894736842</v>
      </c>
      <c r="F67" s="25">
        <f t="shared" si="4"/>
        <v>101.3157894736842</v>
      </c>
      <c r="G67" s="25">
        <f t="shared" si="5"/>
        <v>103.0701754385965</v>
      </c>
      <c r="H67" s="25">
        <f t="shared" si="6"/>
        <v>100.87719298245614</v>
      </c>
      <c r="I67" s="25">
        <f t="shared" si="7"/>
        <v>102.63157894736842</v>
      </c>
      <c r="J67" s="25">
        <f t="shared" si="8"/>
        <v>103.0701754385965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98.38709677419355</v>
      </c>
      <c r="D68" s="25">
        <f t="shared" si="2"/>
        <v>101.0752688172043</v>
      </c>
      <c r="E68" s="25">
        <f t="shared" si="3"/>
        <v>101.61290322580645</v>
      </c>
      <c r="F68" s="25">
        <f t="shared" si="4"/>
        <v>98.65591397849462</v>
      </c>
      <c r="G68" s="25">
        <f t="shared" si="5"/>
        <v>100.53763440860214</v>
      </c>
      <c r="H68" s="25">
        <f t="shared" si="6"/>
        <v>100.26881720430107</v>
      </c>
      <c r="I68" s="25">
        <f t="shared" si="7"/>
        <v>101.0752688172043</v>
      </c>
      <c r="J68" s="25">
        <f t="shared" si="8"/>
        <v>99.73118279569893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101.59574468085107</v>
      </c>
      <c r="D69" s="25">
        <f t="shared" si="2"/>
        <v>101.06382978723406</v>
      </c>
      <c r="E69" s="25">
        <f t="shared" si="3"/>
        <v>99.46808510638297</v>
      </c>
      <c r="F69" s="25">
        <f t="shared" si="4"/>
        <v>100.53191489361701</v>
      </c>
      <c r="G69" s="25">
        <f t="shared" si="5"/>
        <v>101.06382978723406</v>
      </c>
      <c r="H69" s="25">
        <f t="shared" si="6"/>
        <v>103.19148936170212</v>
      </c>
      <c r="I69" s="25">
        <f t="shared" si="7"/>
        <v>102.65957446808511</v>
      </c>
      <c r="J69" s="25">
        <f t="shared" si="8"/>
        <v>101.59574468085107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103.01507537688441</v>
      </c>
      <c r="D70" s="25">
        <f t="shared" si="2"/>
        <v>101.00502512562815</v>
      </c>
      <c r="E70" s="25">
        <f t="shared" si="3"/>
        <v>100.50251256281406</v>
      </c>
      <c r="F70" s="25">
        <f t="shared" si="4"/>
        <v>99.49748743718592</v>
      </c>
      <c r="G70" s="25">
        <f t="shared" si="5"/>
        <v>100.50251256281406</v>
      </c>
      <c r="H70" s="25">
        <f t="shared" si="6"/>
        <v>101.50753768844221</v>
      </c>
      <c r="I70" s="25">
        <f t="shared" si="7"/>
        <v>100</v>
      </c>
      <c r="J70" s="25">
        <f t="shared" si="8"/>
        <v>101.50753768844221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99.71509971509973</v>
      </c>
      <c r="D71" s="25">
        <f t="shared" si="2"/>
        <v>100.85470085470085</v>
      </c>
      <c r="E71" s="25">
        <f t="shared" si="3"/>
        <v>99.14529914529915</v>
      </c>
      <c r="F71" s="25">
        <f t="shared" si="4"/>
        <v>99.71509971509973</v>
      </c>
      <c r="G71" s="25">
        <f t="shared" si="5"/>
        <v>99.14529914529915</v>
      </c>
      <c r="H71" s="25">
        <f t="shared" si="6"/>
        <v>100.56980056980056</v>
      </c>
      <c r="I71" s="25">
        <f t="shared" si="7"/>
        <v>100.56980056980056</v>
      </c>
      <c r="J71" s="25">
        <f t="shared" si="8"/>
        <v>102.56410256410255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100.87463556851313</v>
      </c>
      <c r="D72" s="25">
        <f t="shared" si="2"/>
        <v>100.29154518950438</v>
      </c>
      <c r="E72" s="25">
        <f t="shared" si="3"/>
        <v>100.87463556851313</v>
      </c>
      <c r="F72" s="25">
        <f t="shared" si="4"/>
        <v>101.16618075801749</v>
      </c>
      <c r="G72" s="25">
        <f t="shared" si="5"/>
        <v>101.45772594752187</v>
      </c>
      <c r="H72" s="25">
        <f t="shared" si="6"/>
        <v>102.04081632653062</v>
      </c>
      <c r="I72" s="25">
        <f t="shared" si="7"/>
        <v>102.62390670553935</v>
      </c>
      <c r="J72" s="25">
        <f t="shared" si="8"/>
        <v>103.49854227405248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101.47058823529412</v>
      </c>
      <c r="D73" s="25">
        <f t="shared" si="2"/>
        <v>101.47058823529412</v>
      </c>
      <c r="E73" s="25">
        <f t="shared" si="3"/>
        <v>101.83823529411764</v>
      </c>
      <c r="F73" s="25">
        <f t="shared" si="4"/>
        <v>101.10294117647058</v>
      </c>
      <c r="G73" s="25">
        <f t="shared" si="5"/>
        <v>101.47058823529412</v>
      </c>
      <c r="H73" s="25">
        <f t="shared" si="6"/>
        <v>100.36764705882352</v>
      </c>
      <c r="I73" s="25">
        <f t="shared" si="7"/>
        <v>102.5735294117647</v>
      </c>
      <c r="J73" s="25">
        <f t="shared" si="8"/>
        <v>102.20588235294117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101.01571976497436</v>
      </c>
      <c r="D114" s="26">
        <f t="shared" si="27"/>
        <v>100.86669328523331</v>
      </c>
      <c r="E114" s="26">
        <f t="shared" si="27"/>
        <v>100.64316411114737</v>
      </c>
      <c r="F114" s="26">
        <f t="shared" si="27"/>
        <v>100.4930014622242</v>
      </c>
      <c r="G114" s="26">
        <f t="shared" si="27"/>
        <v>101.03345579781923</v>
      </c>
      <c r="H114" s="26">
        <f t="shared" si="27"/>
        <v>100.94843240321754</v>
      </c>
      <c r="I114" s="26">
        <f>IF(I115&gt;0,AVERAGE(I64:I113),"")</f>
        <v>101.90135496844098</v>
      </c>
      <c r="J114" s="26">
        <f>IF(J115&gt;0,AVERAGE(J64:J113),"")</f>
        <v>101.74694438622123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1.4533055717819683</v>
      </c>
      <c r="D116" s="26">
        <f t="shared" si="29"/>
        <v>0.6004172012998171</v>
      </c>
      <c r="E116" s="26">
        <f t="shared" si="29"/>
        <v>0.9866126465894564</v>
      </c>
      <c r="F116" s="26">
        <f t="shared" si="29"/>
        <v>0.9691493005513391</v>
      </c>
      <c r="G116" s="26">
        <f t="shared" si="29"/>
        <v>1.0768815997825767</v>
      </c>
      <c r="H116" s="26">
        <f t="shared" si="29"/>
        <v>1.1034961503055347</v>
      </c>
      <c r="I116" s="26">
        <f>IF(I115&gt;0,STDEV(I64:I113),"")</f>
        <v>1.3305967812487798</v>
      </c>
      <c r="J116" s="26">
        <f>IF(J115&gt;0,STDEV(J64:J113),"")</f>
        <v>1.1240674742930854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0.45957557430443513</v>
      </c>
      <c r="D117" s="26">
        <f t="shared" si="30"/>
        <v>0.18986859024512323</v>
      </c>
      <c r="E117" s="26">
        <f t="shared" si="30"/>
        <v>0.3119943131549438</v>
      </c>
      <c r="F117" s="26">
        <f t="shared" si="30"/>
        <v>0.306471918250131</v>
      </c>
      <c r="G117" s="26">
        <f t="shared" si="30"/>
        <v>0.34053986256388274</v>
      </c>
      <c r="H117" s="26">
        <f t="shared" si="30"/>
        <v>0.3489561224193</v>
      </c>
      <c r="I117" s="26">
        <f>IF(I115&gt;0,I116/SQRT(I115),"")</f>
        <v>0.4207716476034968</v>
      </c>
      <c r="J117" s="26">
        <f>IF(J115&gt;0,J116/SQRT(J115),"")</f>
        <v>0.3554613462478918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0.8424539287903776</v>
      </c>
      <c r="D119" s="26">
        <f t="shared" si="32"/>
        <v>0.3480505682835433</v>
      </c>
      <c r="E119" s="26">
        <f t="shared" si="32"/>
        <v>0.5719208103595276</v>
      </c>
      <c r="F119" s="26">
        <f t="shared" si="32"/>
        <v>0.5617976368402803</v>
      </c>
      <c r="G119" s="26">
        <f t="shared" si="32"/>
        <v>0.6242480261508312</v>
      </c>
      <c r="H119" s="26">
        <f t="shared" si="32"/>
        <v>0.6396759809363921</v>
      </c>
      <c r="I119" s="26">
        <f>IF(I115&gt;2,I118*I117,"")</f>
        <v>0.7713219489170429</v>
      </c>
      <c r="J119" s="26">
        <f>IF(J115&gt;2,J118*J117,"")</f>
        <v>0.6516007908664071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98.38709677419355</v>
      </c>
      <c r="D120" s="26">
        <f t="shared" si="33"/>
        <v>99.62264150943396</v>
      </c>
      <c r="E120" s="26">
        <f t="shared" si="33"/>
        <v>99.14529914529915</v>
      </c>
      <c r="F120" s="26">
        <f t="shared" si="33"/>
        <v>98.65591397849462</v>
      </c>
      <c r="G120" s="26">
        <f t="shared" si="33"/>
        <v>99.14529914529915</v>
      </c>
      <c r="H120" s="26">
        <f t="shared" si="33"/>
        <v>99.2</v>
      </c>
      <c r="I120" s="26">
        <f t="shared" si="33"/>
        <v>100</v>
      </c>
      <c r="J120" s="26">
        <f t="shared" si="33"/>
        <v>99.73118279569893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103.01507537688441</v>
      </c>
      <c r="D121" s="26">
        <f t="shared" si="34"/>
        <v>101.64473684210526</v>
      </c>
      <c r="E121" s="26">
        <f t="shared" si="34"/>
        <v>101.83823529411764</v>
      </c>
      <c r="F121" s="26">
        <f t="shared" si="34"/>
        <v>101.88679245283019</v>
      </c>
      <c r="G121" s="26">
        <f t="shared" si="34"/>
        <v>103.0701754385965</v>
      </c>
      <c r="H121" s="26">
        <f t="shared" si="34"/>
        <v>103.19148936170212</v>
      </c>
      <c r="I121" s="26">
        <f t="shared" si="34"/>
        <v>104.15094339622641</v>
      </c>
      <c r="J121" s="37">
        <f t="shared" si="34"/>
        <v>103.49854227405248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97.13</v>
      </c>
      <c r="C122" s="38">
        <f>100-B3</f>
        <v>97.13</v>
      </c>
      <c r="D122" s="38">
        <f>100-B3</f>
        <v>97.13</v>
      </c>
      <c r="E122" s="38">
        <f>100-B3</f>
        <v>97.13</v>
      </c>
      <c r="F122" s="38">
        <f>100-B3</f>
        <v>97.13</v>
      </c>
      <c r="G122" s="38">
        <f>100-B3</f>
        <v>97.13</v>
      </c>
      <c r="H122" s="38">
        <f>100-B3</f>
        <v>97.13</v>
      </c>
      <c r="I122" s="38">
        <f>100-B3</f>
        <v>97.13</v>
      </c>
      <c r="J122" s="38">
        <f>100-B3</f>
        <v>97.13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102.87</v>
      </c>
      <c r="C123" s="24">
        <f>100+B3</f>
        <v>102.87</v>
      </c>
      <c r="D123" s="24">
        <f>100+B3</f>
        <v>102.87</v>
      </c>
      <c r="E123" s="24">
        <f>100+B3</f>
        <v>102.87</v>
      </c>
      <c r="F123" s="24">
        <f>100+B3</f>
        <v>102.87</v>
      </c>
      <c r="G123" s="24">
        <f>100+B3</f>
        <v>102.87</v>
      </c>
      <c r="H123" s="24">
        <f>100+B3</f>
        <v>102.87</v>
      </c>
      <c r="I123" s="24">
        <f>100+B3</f>
        <v>102.87</v>
      </c>
      <c r="J123" s="24">
        <f>100+B3</f>
        <v>102.87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93</v>
      </c>
      <c r="C124" s="24">
        <f>100-E3</f>
        <v>93</v>
      </c>
      <c r="D124" s="24">
        <f>100-E3</f>
        <v>93</v>
      </c>
      <c r="E124" s="24">
        <f>100-E3</f>
        <v>93</v>
      </c>
      <c r="F124" s="24">
        <f>100-E3</f>
        <v>93</v>
      </c>
      <c r="G124" s="24">
        <f>100-E3</f>
        <v>93</v>
      </c>
      <c r="H124" s="24">
        <f>100-E3</f>
        <v>93</v>
      </c>
      <c r="I124" s="24">
        <f>100-E3</f>
        <v>93</v>
      </c>
      <c r="J124" s="39">
        <f>100-E3</f>
        <v>93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107</v>
      </c>
      <c r="C125" s="41">
        <f>100+E3</f>
        <v>107</v>
      </c>
      <c r="D125" s="41">
        <f>100+E3</f>
        <v>107</v>
      </c>
      <c r="E125" s="41">
        <f>100+E3</f>
        <v>107</v>
      </c>
      <c r="F125" s="41">
        <f>100+E3</f>
        <v>107</v>
      </c>
      <c r="G125" s="41">
        <f>100+E3</f>
        <v>107</v>
      </c>
      <c r="H125" s="41">
        <f>100+E3</f>
        <v>107</v>
      </c>
      <c r="I125" s="41">
        <f>100+E3</f>
        <v>107</v>
      </c>
      <c r="J125" s="37">
        <f>100+E3</f>
        <v>107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106</v>
      </c>
    </row>
    <row r="27" ht="12.75">
      <c r="B27" s="66" t="s">
        <v>104</v>
      </c>
    </row>
    <row r="28" ht="12.75">
      <c r="B28" s="66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2017-02-21T12:14:21Z</dcterms:modified>
  <cp:category/>
  <cp:version/>
  <cp:contentType/>
  <cp:contentStatus/>
</cp:coreProperties>
</file>